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2019年国家任务" sheetId="1" r:id="rId1"/>
  </sheets>
  <definedNames>
    <definedName name="_xlnm._FilterDatabase" localSheetId="0" hidden="1">'2019年国家任务'!$A$3:$J$47</definedName>
    <definedName name="_xlnm.Print_Area" localSheetId="0">'2019年国家任务'!$A$1:$H$47</definedName>
    <definedName name="_xlnm.Print_Titles" localSheetId="0">'2019年国家任务'!$1:$3</definedName>
  </definedNames>
  <calcPr calcId="144525"/>
</workbook>
</file>

<file path=xl/sharedStrings.xml><?xml version="1.0" encoding="utf-8"?>
<sst xmlns="http://schemas.openxmlformats.org/spreadsheetml/2006/main" count="99" uniqueCount="68">
  <si>
    <r>
      <rPr>
        <b/>
        <sz val="18"/>
        <rFont val="Times New Roman"/>
        <charset val="0"/>
      </rPr>
      <t>2019</t>
    </r>
    <r>
      <rPr>
        <b/>
        <sz val="18"/>
        <rFont val="宋体"/>
        <charset val="0"/>
      </rPr>
      <t>年柳州市棚户区（危旧房）改造国家任务建设计划表</t>
    </r>
  </si>
  <si>
    <t>项目序号</t>
  </si>
  <si>
    <t>项目名称</t>
  </si>
  <si>
    <t>市本级/县/市</t>
  </si>
  <si>
    <r>
      <rPr>
        <b/>
        <sz val="10"/>
        <rFont val="宋体"/>
        <charset val="134"/>
      </rPr>
      <t>项目改造户数</t>
    </r>
  </si>
  <si>
    <r>
      <rPr>
        <b/>
        <sz val="10"/>
        <rFont val="宋体"/>
        <charset val="134"/>
      </rPr>
      <t>项目改造面积</t>
    </r>
  </si>
  <si>
    <r>
      <rPr>
        <b/>
        <sz val="10"/>
        <rFont val="宋体"/>
        <charset val="134"/>
      </rPr>
      <t>项目建设套数</t>
    </r>
  </si>
  <si>
    <r>
      <rPr>
        <b/>
        <sz val="10"/>
        <rFont val="宋体"/>
        <charset val="134"/>
      </rPr>
      <t>项目建设面积</t>
    </r>
  </si>
  <si>
    <t>备注</t>
  </si>
  <si>
    <t>柳州市</t>
  </si>
  <si>
    <t>市本级小计</t>
  </si>
  <si>
    <t>柳东新区南部二期</t>
  </si>
  <si>
    <t>柳东新区</t>
  </si>
  <si>
    <t>2018年自治区新增任务结转</t>
  </si>
  <si>
    <t>白沙村城中村改造</t>
  </si>
  <si>
    <t>柳北区</t>
  </si>
  <si>
    <t>丽景嘉苑</t>
  </si>
  <si>
    <t>城中区</t>
  </si>
  <si>
    <t>静兰独秀苑三期</t>
  </si>
  <si>
    <t>柳东新区蚂蝗屯安置小区</t>
  </si>
  <si>
    <t>含2018年自治区新增任务结转58套</t>
  </si>
  <si>
    <t>祥和雅苑</t>
  </si>
  <si>
    <t>柳南区</t>
  </si>
  <si>
    <t>祥鹅佳苑安置房项目</t>
  </si>
  <si>
    <t>胜利小区四区一期（九号地块）</t>
  </si>
  <si>
    <t>胜利小区四区一期（十号地块）</t>
  </si>
  <si>
    <t>北部生态新区中房绿景棚户区改造项目B区</t>
  </si>
  <si>
    <t>北部生态新区</t>
  </si>
  <si>
    <t>柳东新区六座
棚户区改造项目（南部五期）</t>
  </si>
  <si>
    <t>柳东新区南庆安置区项目三期</t>
  </si>
  <si>
    <t>雒容镇棚户区改造项目（南部四期）</t>
  </si>
  <si>
    <t>柳东新区盘古棚户区改造项目</t>
  </si>
  <si>
    <t>柳钢公司鹧鸪江凤凰巷生活区棚户区改造</t>
  </si>
  <si>
    <t>跃进路102、104号地块改造</t>
  </si>
  <si>
    <t>白露村改造项目</t>
  </si>
  <si>
    <t>磨滩村及周边片区棚户区改造</t>
  </si>
  <si>
    <t>柳钢集团十六区危旧房改造</t>
  </si>
  <si>
    <t>胜利小区三区一期（十一号地块）</t>
  </si>
  <si>
    <t>胜利小区四区（十四号地块）</t>
  </si>
  <si>
    <t>胜利小区四区（十五号地块）</t>
  </si>
  <si>
    <t>柳铁新城5号地块</t>
  </si>
  <si>
    <t>柳铁新城8号地块</t>
  </si>
  <si>
    <t>中房·绿苑</t>
  </si>
  <si>
    <t>红卫仓周边片区棚户区改造</t>
  </si>
  <si>
    <t>广西凤糖白沙制糖有限责任公司棚户区改造</t>
  </si>
  <si>
    <t>鱼峰区</t>
  </si>
  <si>
    <t>广西凤糖柳江制糖有限责任公司棚户区改造</t>
  </si>
  <si>
    <t>柳江区</t>
  </si>
  <si>
    <t>柳州市柳江区城中村棚户区改造三期工程</t>
  </si>
  <si>
    <t>柳城县小计</t>
  </si>
  <si>
    <t>柳城县正殿村棚户区改造项目</t>
  </si>
  <si>
    <t>柳城县</t>
  </si>
  <si>
    <t>2018年自治区新增任务结转400套</t>
  </si>
  <si>
    <t>柳城县靖西村棚户区改造项目</t>
  </si>
  <si>
    <t>鹿寨县小计</t>
  </si>
  <si>
    <t>鹿寨县鹿寨镇片区棚户区改造项目</t>
  </si>
  <si>
    <t>鹿寨县</t>
  </si>
  <si>
    <t>鹿寨县鹿寨镇片区棚户区改造二期项目</t>
  </si>
  <si>
    <t>融安县小计</t>
  </si>
  <si>
    <t>融安县长安镇北府寨片区城中村棚户区改造项目</t>
  </si>
  <si>
    <t>融安县</t>
  </si>
  <si>
    <t>融安县农械厂城中村棚户区改造项目</t>
  </si>
  <si>
    <t>融水县小计</t>
  </si>
  <si>
    <t>融水苗族自治县融水镇旧城区棚户区改造项目（一期）</t>
  </si>
  <si>
    <t>融水县</t>
  </si>
  <si>
    <t>三江县小计</t>
  </si>
  <si>
    <t>三江县大洲岛棚户区改造项目</t>
  </si>
  <si>
    <t>三江县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</si>
</sst>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  <numFmt numFmtId="178" formatCode="0.00_ "/>
  </numFmts>
  <fonts count="32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0"/>
      <name val="SimSun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41" applyFill="1" applyAlignment="1">
      <alignment vertical="center"/>
    </xf>
    <xf numFmtId="0" fontId="0" fillId="0" borderId="0" xfId="0" applyFill="1">
      <alignment vertical="center"/>
    </xf>
    <xf numFmtId="0" fontId="0" fillId="0" borderId="0" xfId="41" applyFont="1" applyFill="1" applyAlignment="1">
      <alignment vertical="center"/>
    </xf>
    <xf numFmtId="178" fontId="0" fillId="0" borderId="0" xfId="41" applyNumberFormat="1" applyFill="1" applyAlignment="1">
      <alignment vertical="center"/>
    </xf>
    <xf numFmtId="0" fontId="1" fillId="0" borderId="0" xfId="55" applyFont="1" applyFill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177" fontId="3" fillId="0" borderId="1" xfId="55" applyNumberFormat="1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177" fontId="3" fillId="0" borderId="2" xfId="55" applyNumberFormat="1" applyFont="1" applyFill="1" applyBorder="1" applyAlignment="1">
      <alignment horizontal="center" vertical="center" wrapText="1"/>
    </xf>
    <xf numFmtId="176" fontId="3" fillId="0" borderId="2" xfId="55" applyNumberFormat="1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177" fontId="5" fillId="0" borderId="1" xfId="6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177" fontId="3" fillId="0" borderId="1" xfId="6" applyNumberFormat="1" applyFont="1" applyFill="1" applyBorder="1" applyAlignment="1">
      <alignment horizontal="center" vertical="center" wrapText="1"/>
    </xf>
    <xf numFmtId="176" fontId="3" fillId="0" borderId="1" xfId="6" applyNumberFormat="1" applyFont="1" applyFill="1" applyBorder="1" applyAlignment="1">
      <alignment horizontal="center" vertical="center" wrapText="1"/>
    </xf>
    <xf numFmtId="177" fontId="2" fillId="0" borderId="1" xfId="6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9" fillId="0" borderId="0" xfId="55" applyFont="1" applyFill="1" applyAlignment="1">
      <alignment vertical="center"/>
    </xf>
    <xf numFmtId="177" fontId="5" fillId="0" borderId="1" xfId="57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/>
    </xf>
    <xf numFmtId="177" fontId="5" fillId="0" borderId="1" xfId="54" applyNumberFormat="1" applyFont="1" applyFill="1" applyBorder="1" applyAlignment="1">
      <alignment horizontal="center" vertical="center" wrapText="1"/>
    </xf>
    <xf numFmtId="176" fontId="5" fillId="0" borderId="1" xfId="6" applyNumberFormat="1" applyFont="1" applyFill="1" applyBorder="1" applyAlignment="1">
      <alignment horizontal="center" vertical="center" wrapText="1"/>
    </xf>
    <xf numFmtId="177" fontId="3" fillId="0" borderId="1" xfId="57" applyNumberFormat="1" applyFont="1" applyFill="1" applyBorder="1" applyAlignment="1">
      <alignment horizontal="center" vertical="center" wrapText="1"/>
    </xf>
    <xf numFmtId="176" fontId="3" fillId="0" borderId="1" xfId="57" applyNumberFormat="1" applyFont="1" applyFill="1" applyBorder="1" applyAlignment="1">
      <alignment horizontal="center" vertical="center" wrapText="1"/>
    </xf>
    <xf numFmtId="177" fontId="2" fillId="0" borderId="1" xfId="57" applyNumberFormat="1" applyFont="1" applyFill="1" applyBorder="1" applyAlignment="1">
      <alignment horizontal="center" vertical="center" wrapText="1"/>
    </xf>
    <xf numFmtId="178" fontId="0" fillId="0" borderId="0" xfId="41" applyNumberFormat="1" applyFill="1" applyAlignment="1">
      <alignment horizontal="center" vertical="center"/>
    </xf>
  </cellXfs>
  <cellStyles count="59">
    <cellStyle name="常规" xfId="0" builtinId="0"/>
    <cellStyle name="常规_广西2015年自治区新增、2016年国家任务、2016年自治区新增城市棚户区改造项目清单（01.27）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6棚户区计划及套数附件3汇总(5.19)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广西2015年自治区新增、2016年国家任务、2016年自治区新增城市棚户区改造项目清单（01.27） 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常规_2016棚户区计划及套数附件3汇总(5.19) 2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00" xfId="54"/>
    <cellStyle name="常规 2" xfId="55"/>
    <cellStyle name="常规 4" xfId="56"/>
    <cellStyle name="常规_2016棚户区计划及套数附件3汇总(5.19)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zoomScale="90" zoomScaleNormal="90" workbookViewId="0">
      <pane ySplit="5" topLeftCell="A6" activePane="bottomLeft" state="frozen"/>
      <selection/>
      <selection pane="bottomLeft" activeCell="J37" sqref="J37"/>
    </sheetView>
  </sheetViews>
  <sheetFormatPr defaultColWidth="9" defaultRowHeight="13.5"/>
  <cols>
    <col min="1" max="1" width="5.375" style="2" customWidth="1"/>
    <col min="2" max="2" width="28.625" style="2" customWidth="1"/>
    <col min="3" max="3" width="8.5" style="2" customWidth="1"/>
    <col min="4" max="16384" width="9" style="2"/>
  </cols>
  <sheetData>
    <row r="1" s="1" customFormat="1" spans="1:10">
      <c r="A1" s="3"/>
      <c r="D1" s="4"/>
      <c r="E1" s="4"/>
      <c r="F1" s="4"/>
      <c r="G1" s="4"/>
      <c r="H1" s="4"/>
      <c r="I1" s="40"/>
      <c r="J1" s="40"/>
    </row>
    <row r="2" ht="22.5" spans="1:8">
      <c r="A2" s="5" t="s">
        <v>0</v>
      </c>
      <c r="B2" s="5"/>
      <c r="C2" s="5"/>
      <c r="D2" s="5"/>
      <c r="E2" s="5"/>
      <c r="F2" s="5"/>
      <c r="G2" s="5"/>
      <c r="H2" s="5"/>
    </row>
    <row r="3" ht="24" spans="1:8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6" t="s">
        <v>8</v>
      </c>
    </row>
    <row r="4" ht="24" customHeight="1" spans="1:8">
      <c r="A4" s="9" t="s">
        <v>9</v>
      </c>
      <c r="B4" s="9"/>
      <c r="C4" s="9"/>
      <c r="D4" s="10">
        <f t="shared" ref="D4:G4" si="0">SUM(D5,D35,D38,D41,D44,D46)</f>
        <v>11061</v>
      </c>
      <c r="E4" s="11">
        <f t="shared" si="0"/>
        <v>995490</v>
      </c>
      <c r="F4" s="10">
        <f t="shared" si="0"/>
        <v>11061</v>
      </c>
      <c r="G4" s="10">
        <f t="shared" si="0"/>
        <v>1216710</v>
      </c>
      <c r="H4" s="12"/>
    </row>
    <row r="5" ht="24" customHeight="1" spans="1:8">
      <c r="A5" s="6" t="s">
        <v>10</v>
      </c>
      <c r="B5" s="6"/>
      <c r="C5" s="6"/>
      <c r="D5" s="7">
        <f>SUM(D6:D34)</f>
        <v>8882</v>
      </c>
      <c r="E5" s="8">
        <f>SUM(E6:E34)</f>
        <v>799380</v>
      </c>
      <c r="F5" s="7">
        <f>SUM(F6:F34)</f>
        <v>8882</v>
      </c>
      <c r="G5" s="7">
        <f>SUM(G6:G34)</f>
        <v>977020</v>
      </c>
      <c r="H5" s="12"/>
    </row>
    <row r="6" ht="36" customHeight="1" spans="1:8">
      <c r="A6" s="13">
        <v>1</v>
      </c>
      <c r="B6" s="13" t="s">
        <v>11</v>
      </c>
      <c r="C6" s="13" t="s">
        <v>12</v>
      </c>
      <c r="D6" s="14">
        <v>152</v>
      </c>
      <c r="E6" s="15">
        <f t="shared" ref="E6:E14" si="1">D6*90</f>
        <v>13680</v>
      </c>
      <c r="F6" s="14">
        <f t="shared" ref="F6:F14" si="2">D6</f>
        <v>152</v>
      </c>
      <c r="G6" s="14">
        <f t="shared" ref="G6:G14" si="3">F6*110</f>
        <v>16720</v>
      </c>
      <c r="H6" s="13" t="s">
        <v>13</v>
      </c>
    </row>
    <row r="7" ht="36" customHeight="1" spans="1:8">
      <c r="A7" s="13">
        <v>2</v>
      </c>
      <c r="B7" s="13" t="s">
        <v>14</v>
      </c>
      <c r="C7" s="13" t="s">
        <v>15</v>
      </c>
      <c r="D7" s="14">
        <v>600</v>
      </c>
      <c r="E7" s="15">
        <f t="shared" si="1"/>
        <v>54000</v>
      </c>
      <c r="F7" s="14">
        <f t="shared" si="2"/>
        <v>600</v>
      </c>
      <c r="G7" s="14">
        <f t="shared" si="3"/>
        <v>66000</v>
      </c>
      <c r="H7" s="13" t="s">
        <v>13</v>
      </c>
    </row>
    <row r="8" ht="36" customHeight="1" spans="1:8">
      <c r="A8" s="13">
        <v>3</v>
      </c>
      <c r="B8" s="16" t="s">
        <v>16</v>
      </c>
      <c r="C8" s="17" t="s">
        <v>17</v>
      </c>
      <c r="D8" s="18">
        <v>192</v>
      </c>
      <c r="E8" s="15">
        <f t="shared" si="1"/>
        <v>17280</v>
      </c>
      <c r="F8" s="14">
        <f t="shared" si="2"/>
        <v>192</v>
      </c>
      <c r="G8" s="14">
        <f t="shared" si="3"/>
        <v>21120</v>
      </c>
      <c r="H8" s="13" t="s">
        <v>13</v>
      </c>
    </row>
    <row r="9" ht="36" customHeight="1" spans="1:8">
      <c r="A9" s="13">
        <v>4</v>
      </c>
      <c r="B9" s="16" t="s">
        <v>18</v>
      </c>
      <c r="C9" s="17" t="s">
        <v>17</v>
      </c>
      <c r="D9" s="18">
        <v>300</v>
      </c>
      <c r="E9" s="15">
        <f t="shared" si="1"/>
        <v>27000</v>
      </c>
      <c r="F9" s="14">
        <f t="shared" si="2"/>
        <v>300</v>
      </c>
      <c r="G9" s="14">
        <f t="shared" si="3"/>
        <v>33000</v>
      </c>
      <c r="H9" s="13" t="s">
        <v>13</v>
      </c>
    </row>
    <row r="10" ht="36" customHeight="1" spans="1:8">
      <c r="A10" s="13">
        <v>5</v>
      </c>
      <c r="B10" s="16" t="s">
        <v>19</v>
      </c>
      <c r="C10" s="17" t="s">
        <v>12</v>
      </c>
      <c r="D10" s="18">
        <v>131</v>
      </c>
      <c r="E10" s="15">
        <f t="shared" si="1"/>
        <v>11790</v>
      </c>
      <c r="F10" s="14">
        <f t="shared" si="2"/>
        <v>131</v>
      </c>
      <c r="G10" s="14">
        <f t="shared" si="3"/>
        <v>14410</v>
      </c>
      <c r="H10" s="13" t="s">
        <v>20</v>
      </c>
    </row>
    <row r="11" ht="36" customHeight="1" spans="1:8">
      <c r="A11" s="13">
        <v>6</v>
      </c>
      <c r="B11" s="16" t="s">
        <v>21</v>
      </c>
      <c r="C11" s="17" t="s">
        <v>22</v>
      </c>
      <c r="D11" s="18">
        <v>149</v>
      </c>
      <c r="E11" s="15">
        <f t="shared" si="1"/>
        <v>13410</v>
      </c>
      <c r="F11" s="14">
        <f t="shared" si="2"/>
        <v>149</v>
      </c>
      <c r="G11" s="14">
        <f t="shared" si="3"/>
        <v>16390</v>
      </c>
      <c r="H11" s="13"/>
    </row>
    <row r="12" ht="36" customHeight="1" spans="1:8">
      <c r="A12" s="13">
        <v>7</v>
      </c>
      <c r="B12" s="16" t="s">
        <v>23</v>
      </c>
      <c r="C12" s="17" t="s">
        <v>22</v>
      </c>
      <c r="D12" s="18">
        <v>500</v>
      </c>
      <c r="E12" s="15">
        <f t="shared" si="1"/>
        <v>45000</v>
      </c>
      <c r="F12" s="14">
        <f t="shared" si="2"/>
        <v>500</v>
      </c>
      <c r="G12" s="14">
        <f t="shared" si="3"/>
        <v>55000</v>
      </c>
      <c r="H12" s="13"/>
    </row>
    <row r="13" ht="36" customHeight="1" spans="1:8">
      <c r="A13" s="13">
        <v>8</v>
      </c>
      <c r="B13" s="13" t="s">
        <v>24</v>
      </c>
      <c r="C13" s="19" t="s">
        <v>15</v>
      </c>
      <c r="D13" s="14">
        <v>286</v>
      </c>
      <c r="E13" s="15">
        <f t="shared" si="1"/>
        <v>25740</v>
      </c>
      <c r="F13" s="14">
        <f t="shared" si="2"/>
        <v>286</v>
      </c>
      <c r="G13" s="14">
        <f t="shared" si="3"/>
        <v>31460</v>
      </c>
      <c r="H13" s="13"/>
    </row>
    <row r="14" ht="36" customHeight="1" spans="1:8">
      <c r="A14" s="13">
        <v>9</v>
      </c>
      <c r="B14" s="13" t="s">
        <v>25</v>
      </c>
      <c r="C14" s="19" t="s">
        <v>15</v>
      </c>
      <c r="D14" s="14">
        <v>139</v>
      </c>
      <c r="E14" s="15">
        <f t="shared" si="1"/>
        <v>12510</v>
      </c>
      <c r="F14" s="14">
        <f t="shared" si="2"/>
        <v>139</v>
      </c>
      <c r="G14" s="14">
        <f t="shared" si="3"/>
        <v>15290</v>
      </c>
      <c r="H14" s="13"/>
    </row>
    <row r="15" ht="36" customHeight="1" spans="1:8">
      <c r="A15" s="13">
        <v>10</v>
      </c>
      <c r="B15" s="13" t="s">
        <v>26</v>
      </c>
      <c r="C15" s="19" t="s">
        <v>27</v>
      </c>
      <c r="D15" s="14">
        <v>800</v>
      </c>
      <c r="E15" s="15">
        <f t="shared" ref="E15:E34" si="4">D15*90</f>
        <v>72000</v>
      </c>
      <c r="F15" s="14">
        <f t="shared" ref="F15:F34" si="5">D15</f>
        <v>800</v>
      </c>
      <c r="G15" s="14">
        <f t="shared" ref="G15:G34" si="6">F15*110</f>
        <v>88000</v>
      </c>
      <c r="H15" s="13"/>
    </row>
    <row r="16" ht="36" customHeight="1" spans="1:8">
      <c r="A16" s="13">
        <v>11</v>
      </c>
      <c r="B16" s="13" t="s">
        <v>28</v>
      </c>
      <c r="C16" s="19" t="s">
        <v>12</v>
      </c>
      <c r="D16" s="14">
        <v>104</v>
      </c>
      <c r="E16" s="15">
        <f t="shared" si="4"/>
        <v>9360</v>
      </c>
      <c r="F16" s="14">
        <f t="shared" si="5"/>
        <v>104</v>
      </c>
      <c r="G16" s="14">
        <f t="shared" si="6"/>
        <v>11440</v>
      </c>
      <c r="H16" s="13"/>
    </row>
    <row r="17" ht="36" customHeight="1" spans="1:8">
      <c r="A17" s="13">
        <v>12</v>
      </c>
      <c r="B17" s="20" t="s">
        <v>29</v>
      </c>
      <c r="C17" s="20" t="s">
        <v>12</v>
      </c>
      <c r="D17" s="14">
        <v>715</v>
      </c>
      <c r="E17" s="15">
        <f t="shared" si="4"/>
        <v>64350</v>
      </c>
      <c r="F17" s="14">
        <f t="shared" si="5"/>
        <v>715</v>
      </c>
      <c r="G17" s="14">
        <f t="shared" si="6"/>
        <v>78650</v>
      </c>
      <c r="H17" s="13"/>
    </row>
    <row r="18" ht="36" customHeight="1" spans="1:8">
      <c r="A18" s="13">
        <v>13</v>
      </c>
      <c r="B18" s="20" t="s">
        <v>30</v>
      </c>
      <c r="C18" s="20" t="s">
        <v>12</v>
      </c>
      <c r="D18" s="14">
        <v>615</v>
      </c>
      <c r="E18" s="15">
        <f t="shared" si="4"/>
        <v>55350</v>
      </c>
      <c r="F18" s="14">
        <f t="shared" si="5"/>
        <v>615</v>
      </c>
      <c r="G18" s="14">
        <f t="shared" si="6"/>
        <v>67650</v>
      </c>
      <c r="H18" s="13"/>
    </row>
    <row r="19" ht="36" customHeight="1" spans="1:8">
      <c r="A19" s="13">
        <v>14</v>
      </c>
      <c r="B19" s="16" t="s">
        <v>31</v>
      </c>
      <c r="C19" s="13" t="s">
        <v>12</v>
      </c>
      <c r="D19" s="18">
        <v>448</v>
      </c>
      <c r="E19" s="15">
        <f t="shared" si="4"/>
        <v>40320</v>
      </c>
      <c r="F19" s="14">
        <f t="shared" si="5"/>
        <v>448</v>
      </c>
      <c r="G19" s="14">
        <f t="shared" si="6"/>
        <v>49280</v>
      </c>
      <c r="H19" s="21"/>
    </row>
    <row r="20" s="2" customFormat="1" ht="36" customHeight="1" spans="1:8">
      <c r="A20" s="13">
        <v>15</v>
      </c>
      <c r="B20" s="13" t="s">
        <v>32</v>
      </c>
      <c r="C20" s="19" t="s">
        <v>15</v>
      </c>
      <c r="D20" s="14">
        <v>150</v>
      </c>
      <c r="E20" s="15">
        <f t="shared" si="4"/>
        <v>13500</v>
      </c>
      <c r="F20" s="14">
        <f t="shared" si="5"/>
        <v>150</v>
      </c>
      <c r="G20" s="14">
        <f t="shared" si="6"/>
        <v>16500</v>
      </c>
      <c r="H20" s="13"/>
    </row>
    <row r="21" ht="36" customHeight="1" spans="1:8">
      <c r="A21" s="13">
        <v>16</v>
      </c>
      <c r="B21" s="13" t="s">
        <v>33</v>
      </c>
      <c r="C21" s="19" t="s">
        <v>15</v>
      </c>
      <c r="D21" s="14">
        <v>139</v>
      </c>
      <c r="E21" s="15">
        <f t="shared" si="4"/>
        <v>12510</v>
      </c>
      <c r="F21" s="14">
        <f t="shared" si="5"/>
        <v>139</v>
      </c>
      <c r="G21" s="14">
        <f t="shared" si="6"/>
        <v>15290</v>
      </c>
      <c r="H21" s="13"/>
    </row>
    <row r="22" ht="36" customHeight="1" spans="1:8">
      <c r="A22" s="13">
        <v>17</v>
      </c>
      <c r="B22" s="13" t="s">
        <v>34</v>
      </c>
      <c r="C22" s="19" t="s">
        <v>15</v>
      </c>
      <c r="D22" s="14">
        <v>200</v>
      </c>
      <c r="E22" s="15">
        <f t="shared" si="4"/>
        <v>18000</v>
      </c>
      <c r="F22" s="14">
        <f t="shared" si="5"/>
        <v>200</v>
      </c>
      <c r="G22" s="14">
        <f t="shared" si="6"/>
        <v>22000</v>
      </c>
      <c r="H22" s="13"/>
    </row>
    <row r="23" ht="36" customHeight="1" spans="1:8">
      <c r="A23" s="13">
        <v>18</v>
      </c>
      <c r="B23" s="13" t="s">
        <v>35</v>
      </c>
      <c r="C23" s="19" t="s">
        <v>22</v>
      </c>
      <c r="D23" s="14">
        <v>200</v>
      </c>
      <c r="E23" s="15">
        <f t="shared" si="4"/>
        <v>18000</v>
      </c>
      <c r="F23" s="14">
        <f t="shared" si="5"/>
        <v>200</v>
      </c>
      <c r="G23" s="14">
        <f t="shared" si="6"/>
        <v>22000</v>
      </c>
      <c r="H23" s="13"/>
    </row>
    <row r="24" ht="36" customHeight="1" spans="1:8">
      <c r="A24" s="13">
        <v>19</v>
      </c>
      <c r="B24" s="22" t="s">
        <v>36</v>
      </c>
      <c r="C24" s="23" t="s">
        <v>15</v>
      </c>
      <c r="D24" s="24">
        <v>230</v>
      </c>
      <c r="E24" s="15">
        <f t="shared" si="4"/>
        <v>20700</v>
      </c>
      <c r="F24" s="14">
        <f t="shared" si="5"/>
        <v>230</v>
      </c>
      <c r="G24" s="14">
        <f t="shared" si="6"/>
        <v>25300</v>
      </c>
      <c r="H24" s="13"/>
    </row>
    <row r="25" ht="36" customHeight="1" spans="1:8">
      <c r="A25" s="13">
        <v>20</v>
      </c>
      <c r="B25" s="13" t="s">
        <v>37</v>
      </c>
      <c r="C25" s="19" t="s">
        <v>15</v>
      </c>
      <c r="D25" s="14">
        <v>177</v>
      </c>
      <c r="E25" s="15">
        <f t="shared" si="4"/>
        <v>15930</v>
      </c>
      <c r="F25" s="14">
        <f t="shared" si="5"/>
        <v>177</v>
      </c>
      <c r="G25" s="14">
        <f t="shared" si="6"/>
        <v>19470</v>
      </c>
      <c r="H25" s="13"/>
    </row>
    <row r="26" ht="36" customHeight="1" spans="1:8">
      <c r="A26" s="13">
        <v>21</v>
      </c>
      <c r="B26" s="13" t="s">
        <v>38</v>
      </c>
      <c r="C26" s="19" t="s">
        <v>15</v>
      </c>
      <c r="D26" s="14">
        <v>196</v>
      </c>
      <c r="E26" s="15">
        <f t="shared" si="4"/>
        <v>17640</v>
      </c>
      <c r="F26" s="14">
        <f t="shared" si="5"/>
        <v>196</v>
      </c>
      <c r="G26" s="14">
        <f t="shared" si="6"/>
        <v>21560</v>
      </c>
      <c r="H26" s="13"/>
    </row>
    <row r="27" ht="36" customHeight="1" spans="1:8">
      <c r="A27" s="13">
        <v>22</v>
      </c>
      <c r="B27" s="13" t="s">
        <v>39</v>
      </c>
      <c r="C27" s="19" t="s">
        <v>15</v>
      </c>
      <c r="D27" s="14">
        <v>229</v>
      </c>
      <c r="E27" s="15">
        <f t="shared" si="4"/>
        <v>20610</v>
      </c>
      <c r="F27" s="14">
        <f t="shared" si="5"/>
        <v>229</v>
      </c>
      <c r="G27" s="14">
        <f t="shared" si="6"/>
        <v>25190</v>
      </c>
      <c r="H27" s="13"/>
    </row>
    <row r="28" ht="36" customHeight="1" spans="1:8">
      <c r="A28" s="13">
        <v>23</v>
      </c>
      <c r="B28" s="22" t="s">
        <v>40</v>
      </c>
      <c r="C28" s="23" t="s">
        <v>22</v>
      </c>
      <c r="D28" s="24">
        <v>161</v>
      </c>
      <c r="E28" s="15">
        <f t="shared" si="4"/>
        <v>14490</v>
      </c>
      <c r="F28" s="14">
        <f t="shared" si="5"/>
        <v>161</v>
      </c>
      <c r="G28" s="14">
        <f t="shared" si="6"/>
        <v>17710</v>
      </c>
      <c r="H28" s="13"/>
    </row>
    <row r="29" ht="36" customHeight="1" spans="1:8">
      <c r="A29" s="13">
        <v>24</v>
      </c>
      <c r="B29" s="22" t="s">
        <v>41</v>
      </c>
      <c r="C29" s="23" t="s">
        <v>22</v>
      </c>
      <c r="D29" s="24">
        <v>94</v>
      </c>
      <c r="E29" s="15">
        <f t="shared" si="4"/>
        <v>8460</v>
      </c>
      <c r="F29" s="14">
        <f t="shared" si="5"/>
        <v>94</v>
      </c>
      <c r="G29" s="14">
        <f t="shared" si="6"/>
        <v>10340</v>
      </c>
      <c r="H29" s="13"/>
    </row>
    <row r="30" ht="36" customHeight="1" spans="1:8">
      <c r="A30" s="13">
        <v>25</v>
      </c>
      <c r="B30" s="13" t="s">
        <v>42</v>
      </c>
      <c r="C30" s="19" t="s">
        <v>27</v>
      </c>
      <c r="D30" s="14">
        <v>800</v>
      </c>
      <c r="E30" s="15">
        <f t="shared" si="4"/>
        <v>72000</v>
      </c>
      <c r="F30" s="14">
        <f t="shared" si="5"/>
        <v>800</v>
      </c>
      <c r="G30" s="14">
        <f t="shared" si="6"/>
        <v>88000</v>
      </c>
      <c r="H30" s="13"/>
    </row>
    <row r="31" ht="36" customHeight="1" spans="1:8">
      <c r="A31" s="13">
        <v>26</v>
      </c>
      <c r="B31" s="13" t="s">
        <v>43</v>
      </c>
      <c r="C31" s="19" t="s">
        <v>15</v>
      </c>
      <c r="D31" s="14">
        <v>371</v>
      </c>
      <c r="E31" s="15">
        <f t="shared" si="4"/>
        <v>33390</v>
      </c>
      <c r="F31" s="14">
        <f t="shared" si="5"/>
        <v>371</v>
      </c>
      <c r="G31" s="14">
        <f t="shared" si="6"/>
        <v>40810</v>
      </c>
      <c r="H31" s="13"/>
    </row>
    <row r="32" ht="36" customHeight="1" spans="1:8">
      <c r="A32" s="13">
        <v>27</v>
      </c>
      <c r="B32" s="13" t="s">
        <v>44</v>
      </c>
      <c r="C32" s="19" t="s">
        <v>45</v>
      </c>
      <c r="D32" s="14">
        <v>96</v>
      </c>
      <c r="E32" s="15">
        <f t="shared" si="4"/>
        <v>8640</v>
      </c>
      <c r="F32" s="14">
        <f t="shared" si="5"/>
        <v>96</v>
      </c>
      <c r="G32" s="14">
        <f t="shared" si="6"/>
        <v>10560</v>
      </c>
      <c r="H32" s="13"/>
    </row>
    <row r="33" ht="36" customHeight="1" spans="1:8">
      <c r="A33" s="13">
        <v>28</v>
      </c>
      <c r="B33" s="13" t="s">
        <v>46</v>
      </c>
      <c r="C33" s="19" t="s">
        <v>47</v>
      </c>
      <c r="D33" s="14">
        <v>48</v>
      </c>
      <c r="E33" s="15">
        <f t="shared" si="4"/>
        <v>4320</v>
      </c>
      <c r="F33" s="14">
        <f t="shared" si="5"/>
        <v>48</v>
      </c>
      <c r="G33" s="14">
        <f t="shared" si="6"/>
        <v>5280</v>
      </c>
      <c r="H33" s="13"/>
    </row>
    <row r="34" ht="36" customHeight="1" spans="1:8">
      <c r="A34" s="13">
        <v>29</v>
      </c>
      <c r="B34" s="13" t="s">
        <v>48</v>
      </c>
      <c r="C34" s="19" t="s">
        <v>47</v>
      </c>
      <c r="D34" s="14">
        <v>660</v>
      </c>
      <c r="E34" s="15">
        <f t="shared" si="4"/>
        <v>59400</v>
      </c>
      <c r="F34" s="14">
        <f t="shared" si="5"/>
        <v>660</v>
      </c>
      <c r="G34" s="14">
        <f t="shared" si="6"/>
        <v>72600</v>
      </c>
      <c r="H34" s="13"/>
    </row>
    <row r="35" spans="1:8">
      <c r="A35" s="25"/>
      <c r="B35" s="26" t="s">
        <v>49</v>
      </c>
      <c r="C35" s="6"/>
      <c r="D35" s="27">
        <f t="shared" ref="D35:G35" si="7">SUM(D36:D37)</f>
        <v>735</v>
      </c>
      <c r="E35" s="28">
        <f t="shared" si="7"/>
        <v>66150</v>
      </c>
      <c r="F35" s="27">
        <f t="shared" si="7"/>
        <v>735</v>
      </c>
      <c r="G35" s="27">
        <f t="shared" si="7"/>
        <v>80850</v>
      </c>
      <c r="H35" s="29"/>
    </row>
    <row r="36" ht="36" spans="1:8">
      <c r="A36" s="25">
        <v>30</v>
      </c>
      <c r="B36" s="13" t="s">
        <v>50</v>
      </c>
      <c r="C36" s="13" t="s">
        <v>51</v>
      </c>
      <c r="D36" s="14">
        <v>435</v>
      </c>
      <c r="E36" s="15">
        <f t="shared" ref="E36:E40" si="8">D36*90</f>
        <v>39150</v>
      </c>
      <c r="F36" s="14">
        <f t="shared" ref="F36:F40" si="9">D36</f>
        <v>435</v>
      </c>
      <c r="G36" s="14">
        <f t="shared" ref="G36:G40" si="10">F36*110</f>
        <v>47850</v>
      </c>
      <c r="H36" s="13" t="s">
        <v>52</v>
      </c>
    </row>
    <row r="37" ht="36" spans="1:8">
      <c r="A37" s="25">
        <v>31</v>
      </c>
      <c r="B37" s="13" t="s">
        <v>53</v>
      </c>
      <c r="C37" s="13" t="s">
        <v>51</v>
      </c>
      <c r="D37" s="14">
        <v>300</v>
      </c>
      <c r="E37" s="15">
        <f t="shared" si="8"/>
        <v>27000</v>
      </c>
      <c r="F37" s="14">
        <f t="shared" si="9"/>
        <v>300</v>
      </c>
      <c r="G37" s="14">
        <f t="shared" si="10"/>
        <v>33000</v>
      </c>
      <c r="H37" s="13" t="s">
        <v>13</v>
      </c>
    </row>
    <row r="38" spans="1:8">
      <c r="A38" s="6"/>
      <c r="B38" s="26" t="s">
        <v>54</v>
      </c>
      <c r="C38" s="30"/>
      <c r="D38" s="7">
        <f t="shared" ref="D38:G38" si="11">SUM(D39:D40)</f>
        <v>420</v>
      </c>
      <c r="E38" s="8">
        <f t="shared" si="11"/>
        <v>37800</v>
      </c>
      <c r="F38" s="7">
        <f t="shared" si="11"/>
        <v>420</v>
      </c>
      <c r="G38" s="7">
        <f t="shared" si="11"/>
        <v>46200</v>
      </c>
      <c r="H38" s="12"/>
    </row>
    <row r="39" ht="36" customHeight="1" spans="1:8">
      <c r="A39" s="13">
        <v>32</v>
      </c>
      <c r="B39" s="13" t="s">
        <v>55</v>
      </c>
      <c r="C39" s="13" t="s">
        <v>56</v>
      </c>
      <c r="D39" s="14">
        <v>120</v>
      </c>
      <c r="E39" s="15">
        <f t="shared" si="8"/>
        <v>10800</v>
      </c>
      <c r="F39" s="14">
        <f t="shared" si="9"/>
        <v>120</v>
      </c>
      <c r="G39" s="14">
        <f t="shared" si="10"/>
        <v>13200</v>
      </c>
      <c r="H39" s="13" t="s">
        <v>13</v>
      </c>
    </row>
    <row r="40" ht="36" customHeight="1" spans="1:8">
      <c r="A40" s="13">
        <v>33</v>
      </c>
      <c r="B40" s="13" t="s">
        <v>57</v>
      </c>
      <c r="C40" s="13" t="s">
        <v>56</v>
      </c>
      <c r="D40" s="14">
        <v>300</v>
      </c>
      <c r="E40" s="15">
        <f t="shared" si="8"/>
        <v>27000</v>
      </c>
      <c r="F40" s="14">
        <f t="shared" si="9"/>
        <v>300</v>
      </c>
      <c r="G40" s="14">
        <f t="shared" si="10"/>
        <v>33000</v>
      </c>
      <c r="H40" s="13"/>
    </row>
    <row r="41" spans="1:8">
      <c r="A41" s="31"/>
      <c r="B41" s="26" t="s">
        <v>58</v>
      </c>
      <c r="C41" s="26"/>
      <c r="D41" s="7">
        <f t="shared" ref="D41:G41" si="12">D42+D43</f>
        <v>594</v>
      </c>
      <c r="E41" s="8">
        <f t="shared" si="12"/>
        <v>53460</v>
      </c>
      <c r="F41" s="7">
        <f t="shared" si="12"/>
        <v>594</v>
      </c>
      <c r="G41" s="7">
        <f t="shared" si="12"/>
        <v>65340</v>
      </c>
      <c r="H41" s="21"/>
    </row>
    <row r="42" ht="36" customHeight="1" spans="1:8">
      <c r="A42" s="13">
        <v>34</v>
      </c>
      <c r="B42" s="13" t="s">
        <v>59</v>
      </c>
      <c r="C42" s="13" t="s">
        <v>60</v>
      </c>
      <c r="D42" s="14">
        <v>570</v>
      </c>
      <c r="E42" s="15">
        <f t="shared" ref="E42:E45" si="13">D42*90</f>
        <v>51300</v>
      </c>
      <c r="F42" s="14">
        <f t="shared" ref="F42:F45" si="14">D42</f>
        <v>570</v>
      </c>
      <c r="G42" s="14">
        <f t="shared" ref="G42:G45" si="15">F42*110</f>
        <v>62700</v>
      </c>
      <c r="H42" s="13"/>
    </row>
    <row r="43" ht="36" customHeight="1" spans="1:8">
      <c r="A43" s="25">
        <v>35</v>
      </c>
      <c r="B43" s="25" t="s">
        <v>61</v>
      </c>
      <c r="C43" s="25" t="s">
        <v>60</v>
      </c>
      <c r="D43" s="32">
        <v>24</v>
      </c>
      <c r="E43" s="15">
        <f t="shared" si="13"/>
        <v>2160</v>
      </c>
      <c r="F43" s="14">
        <f t="shared" si="14"/>
        <v>24</v>
      </c>
      <c r="G43" s="14">
        <f t="shared" si="15"/>
        <v>2640</v>
      </c>
      <c r="H43" s="13"/>
    </row>
    <row r="44" spans="1:8">
      <c r="A44" s="25"/>
      <c r="B44" s="26" t="s">
        <v>62</v>
      </c>
      <c r="C44" s="6"/>
      <c r="D44" s="27">
        <f t="shared" ref="D44:G44" si="16">SUM(D45:D45)</f>
        <v>300</v>
      </c>
      <c r="E44" s="28">
        <f t="shared" si="16"/>
        <v>27000</v>
      </c>
      <c r="F44" s="27">
        <f t="shared" si="16"/>
        <v>300</v>
      </c>
      <c r="G44" s="27">
        <f t="shared" si="16"/>
        <v>33000</v>
      </c>
      <c r="H44" s="21"/>
    </row>
    <row r="45" ht="36" customHeight="1" spans="1:8">
      <c r="A45" s="25">
        <v>36</v>
      </c>
      <c r="B45" s="33" t="s">
        <v>63</v>
      </c>
      <c r="C45" s="34" t="s">
        <v>64</v>
      </c>
      <c r="D45" s="35">
        <v>300</v>
      </c>
      <c r="E45" s="36">
        <f t="shared" si="13"/>
        <v>27000</v>
      </c>
      <c r="F45" s="35">
        <f t="shared" si="14"/>
        <v>300</v>
      </c>
      <c r="G45" s="18">
        <f t="shared" si="15"/>
        <v>33000</v>
      </c>
      <c r="H45" s="13"/>
    </row>
    <row r="46" spans="1:8">
      <c r="A46" s="31"/>
      <c r="B46" s="26" t="s">
        <v>65</v>
      </c>
      <c r="C46" s="26"/>
      <c r="D46" s="37">
        <f t="shared" ref="D46:G46" si="17">SUM(D47)</f>
        <v>130</v>
      </c>
      <c r="E46" s="38">
        <f t="shared" si="17"/>
        <v>11700</v>
      </c>
      <c r="F46" s="37">
        <f t="shared" si="17"/>
        <v>130</v>
      </c>
      <c r="G46" s="37">
        <f t="shared" si="17"/>
        <v>14300</v>
      </c>
      <c r="H46" s="39"/>
    </row>
    <row r="47" ht="36" customHeight="1" spans="1:8">
      <c r="A47" s="25">
        <v>37</v>
      </c>
      <c r="B47" s="20" t="s">
        <v>66</v>
      </c>
      <c r="C47" s="20" t="s">
        <v>67</v>
      </c>
      <c r="D47" s="14">
        <v>130</v>
      </c>
      <c r="E47" s="15">
        <f>D47*90</f>
        <v>11700</v>
      </c>
      <c r="F47" s="14">
        <f>D47</f>
        <v>130</v>
      </c>
      <c r="G47" s="14">
        <f>F47*110</f>
        <v>14300</v>
      </c>
      <c r="H47" s="13" t="s">
        <v>13</v>
      </c>
    </row>
  </sheetData>
  <autoFilter ref="A3:J47">
    <extLst/>
  </autoFilter>
  <mergeCells count="3">
    <mergeCell ref="A2:H2"/>
    <mergeCell ref="A4:C4"/>
    <mergeCell ref="A5:C5"/>
  </mergeCells>
  <pageMargins left="0.551181102362205" right="0.393700787401575" top="0.748031496062992" bottom="0.748031496062992" header="0.31496062992126" footer="0.31496062992126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2019年国家任务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2019-05-05T08:22:00Z</dcterms:created>
  <dcterms:modified xsi:type="dcterms:W3CDTF">2019-12-27T03:56:52Z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